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3</v>
      </c>
      <c r="D18" s="145" t="n"/>
    </row>
    <row r="19" ht="18" customHeight="1">
      <c r="A19" s="145" t="n"/>
      <c r="B19" s="146" t="inlineStr">
        <is>
          <t>Total Damage Items</t>
        </is>
      </c>
      <c r="C19" s="147" t="n">
        <v>3</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3</v>
      </c>
      <c r="D25" s="145" t="n"/>
    </row>
    <row r="26" ht="18" customHeight="1">
      <c r="A26" s="145" t="n"/>
      <c r="B26" s="146" t="inlineStr">
        <is>
          <t>Total Eligible Damage Items</t>
        </is>
      </c>
      <c r="C26" s="147" t="n">
        <v>3</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Nambucca Valley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1212</t>
        </is>
      </c>
      <c r="E5" s="281" t="n"/>
      <c r="F5" s="3" t="n"/>
      <c r="G5" s="85" t="inlineStr">
        <is>
          <t>Total Line items</t>
        </is>
      </c>
      <c r="H5" s="85" t="n">
        <v>3</v>
      </c>
      <c r="I5" s="3" t="n"/>
      <c r="J5" s="110" t="n"/>
      <c r="K5" s="110" t="n"/>
      <c r="L5" s="110" t="n"/>
      <c r="M5" s="10" t="n"/>
      <c r="N5" s="10" t="n"/>
      <c r="Q5" s="10" t="n"/>
      <c r="S5" s="10" t="n"/>
      <c r="T5" s="10" t="n"/>
    </row>
    <row r="6" ht="41.25" customFormat="1" customHeight="1" s="11">
      <c r="B6" s="3" t="n"/>
      <c r="C6" s="85" t="inlineStr">
        <is>
          <t>Event name:</t>
        </is>
      </c>
      <c r="D6" s="243" t="inlineStr">
        <is>
          <t>NSW Severe Weather and Flooding: 22/05/2025</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inlineStr">
        <is>
          <t>2025-05-22</t>
        </is>
      </c>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inlineStr">
        <is>
          <t>2025-05-22</t>
        </is>
      </c>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14 May 2026, 7:45AM AEST</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inlineStr">
        <is>
          <t>EP12120000233</t>
        </is>
      </c>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31251 - Essential Public Ass</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31251 - Essential Public Ass</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DM06870</t>
        </is>
      </c>
      <c r="E19" s="152" t="inlineStr">
        <is>
          <t>DM06870</t>
        </is>
      </c>
      <c r="F19" s="153" t="inlineStr">
        <is>
          <t>Williams Hill Road CH5.3km</t>
        </is>
      </c>
      <c r="G19" s="154" t="inlineStr">
        <is>
          <t>2025-05-22</t>
        </is>
      </c>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863965.5928289948</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inlineStr">
        <is>
          <t>Transport</t>
        </is>
      </c>
      <c r="D20" s="152" t="inlineStr">
        <is>
          <t>DM02739</t>
        </is>
      </c>
      <c r="E20" s="152" t="inlineStr">
        <is>
          <t>DM02739</t>
        </is>
      </c>
      <c r="F20" s="153" t="inlineStr">
        <is>
          <t>South Arm Road CH14.3km</t>
        </is>
      </c>
      <c r="G20" s="154" t="inlineStr">
        <is>
          <t>2025-05-22</t>
        </is>
      </c>
      <c r="H20" s="155" t="n"/>
      <c r="I20" s="156" t="n"/>
      <c r="J20" s="157" t="n"/>
      <c r="K20" s="157" t="n"/>
      <c r="L20" s="157" t="n"/>
      <c r="M20" s="157" t="n"/>
      <c r="N20" s="159" t="inlineStr">
        <is>
          <t>Road Infrastructure</t>
        </is>
      </c>
      <c r="O20" s="152" t="n"/>
      <c r="P20" s="152" t="n"/>
      <c r="Q20" s="152" t="n"/>
      <c r="R20" s="159" t="n"/>
      <c r="S20" s="160" t="n"/>
      <c r="T20" s="222" t="n"/>
      <c r="U20" s="160" t="n"/>
      <c r="V20" s="152" t="n"/>
      <c r="W20" s="152" t="n"/>
      <c r="X20" s="152" t="n"/>
      <c r="Y20" s="152" t="n"/>
      <c r="Z20" s="152" t="n"/>
      <c r="AA20" s="161" t="n"/>
      <c r="AB20" s="161" t="n"/>
      <c r="AC20" s="162" t="n"/>
      <c r="AD20" s="152" t="n"/>
      <c r="AE20" s="152" t="n"/>
      <c r="AF20" s="163" t="n">
        <v>2035754.672608291</v>
      </c>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inlineStr">
        <is>
          <t>Transport</t>
        </is>
      </c>
      <c r="D21" s="152" t="inlineStr">
        <is>
          <t>DM02678</t>
        </is>
      </c>
      <c r="E21" s="152" t="inlineStr">
        <is>
          <t>DM02678</t>
        </is>
      </c>
      <c r="F21" s="153" t="inlineStr">
        <is>
          <t>Gumma Road CH1.4km</t>
        </is>
      </c>
      <c r="G21" s="154" t="inlineStr">
        <is>
          <t>2025-05-22</t>
        </is>
      </c>
      <c r="H21" s="155" t="n"/>
      <c r="I21" s="156" t="n"/>
      <c r="J21" s="157" t="n"/>
      <c r="K21" s="157" t="n"/>
      <c r="L21" s="157" t="n"/>
      <c r="M21" s="157" t="n"/>
      <c r="N21" s="159" t="inlineStr">
        <is>
          <t>Road Infrastructure</t>
        </is>
      </c>
      <c r="O21" s="152" t="n"/>
      <c r="P21" s="152" t="n"/>
      <c r="Q21" s="152" t="n"/>
      <c r="R21" s="159" t="n"/>
      <c r="S21" s="160" t="n"/>
      <c r="T21" s="160" t="n"/>
      <c r="U21" s="160" t="n"/>
      <c r="V21" s="152" t="n"/>
      <c r="W21" s="152" t="n"/>
      <c r="X21" s="152" t="n"/>
      <c r="Y21" s="152" t="n"/>
      <c r="Z21" s="152" t="n"/>
      <c r="AA21" s="161" t="n"/>
      <c r="AB21" s="161" t="n"/>
      <c r="AC21" s="162" t="n"/>
      <c r="AD21" s="152" t="n"/>
      <c r="AE21" s="152" t="n"/>
      <c r="AF21" s="163" t="n">
        <v>1356219.831196576</v>
      </c>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n"/>
      <c r="D22" s="152" t="n"/>
      <c r="E22" s="152" t="n"/>
      <c r="F22" s="153" t="n"/>
      <c r="G22" s="154" t="n"/>
      <c r="H22" s="155" t="n"/>
      <c r="I22" s="156" t="n"/>
      <c r="J22" s="157" t="n"/>
      <c r="K22" s="157" t="n"/>
      <c r="L22" s="157" t="n"/>
      <c r="M22" s="157" t="n"/>
      <c r="N22" s="159" t="n"/>
      <c r="O22" s="152" t="n"/>
      <c r="P22" s="152" t="n"/>
      <c r="Q22" s="152" t="n"/>
      <c r="R22" s="159" t="n"/>
      <c r="S22" s="152" t="n"/>
      <c r="T22" s="152" t="n"/>
      <c r="U22" s="152" t="n"/>
      <c r="V22" s="152" t="n"/>
      <c r="W22" s="152" t="n"/>
      <c r="X22" s="152" t="n"/>
      <c r="Y22" s="152" t="n"/>
      <c r="Z22" s="152" t="n"/>
      <c r="AA22" s="161" t="n"/>
      <c r="AB22" s="161" t="n"/>
      <c r="AC22" s="162" t="n"/>
      <c r="AD22" s="152" t="n"/>
      <c r="AE22" s="152" t="n"/>
      <c r="AF22" s="163" t="n"/>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n"/>
      <c r="D23" s="152" t="n"/>
      <c r="E23" s="152" t="n"/>
      <c r="F23" s="152" t="n"/>
      <c r="G23" s="167" t="n"/>
      <c r="H23" s="168" t="n"/>
      <c r="I23" s="152" t="n"/>
      <c r="J23" s="157" t="n"/>
      <c r="K23" s="157" t="n"/>
      <c r="L23" s="157" t="n"/>
      <c r="M23" s="157" t="n"/>
      <c r="N23" s="159" t="n"/>
      <c r="O23" s="152" t="n"/>
      <c r="P23" s="152" t="n"/>
      <c r="Q23" s="152" t="n"/>
      <c r="R23" s="159" t="n"/>
      <c r="S23" s="152" t="n"/>
      <c r="T23" s="152" t="n"/>
      <c r="U23" s="153" t="n"/>
      <c r="V23" s="169" t="n"/>
      <c r="W23" s="152" t="n"/>
      <c r="X23" s="152" t="n"/>
      <c r="Y23" s="152" t="n"/>
      <c r="Z23" s="152" t="n"/>
      <c r="AA23" s="161" t="n"/>
      <c r="AB23" s="161" t="n"/>
      <c r="AC23" s="162" t="n"/>
      <c r="AD23" s="152" t="n"/>
      <c r="AE23" s="152" t="n"/>
      <c r="AF23" s="163" t="n"/>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n"/>
      <c r="D24" s="152" t="n"/>
      <c r="E24" s="152" t="n"/>
      <c r="F24" s="152" t="n"/>
      <c r="G24" s="170" t="n"/>
      <c r="H24" s="168" t="n"/>
      <c r="I24" s="152" t="n"/>
      <c r="J24" s="157" t="n"/>
      <c r="K24" s="157" t="n"/>
      <c r="L24" s="157" t="n"/>
      <c r="M24" s="157" t="n"/>
      <c r="N24" s="159" t="n"/>
      <c r="O24" s="152" t="n"/>
      <c r="P24" s="152" t="n"/>
      <c r="Q24" s="152" t="n"/>
      <c r="R24" s="159" t="n"/>
      <c r="S24" s="152" t="n"/>
      <c r="T24" s="152" t="n"/>
      <c r="U24" s="153" t="n"/>
      <c r="V24" s="152" t="n"/>
      <c r="W24" s="152" t="n"/>
      <c r="X24" s="152" t="n"/>
      <c r="Y24" s="152" t="n"/>
      <c r="Z24" s="152" t="n"/>
      <c r="AA24" s="161" t="n"/>
      <c r="AB24" s="161" t="n"/>
      <c r="AC24" s="162" t="n"/>
      <c r="AD24" s="152" t="n"/>
      <c r="AE24" s="222" t="n"/>
      <c r="AF24" s="163" t="n"/>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DM06870</t>
        </is>
      </c>
      <c r="E19" s="112" t="inlineStr">
        <is>
          <t>DM06870</t>
        </is>
      </c>
      <c r="F19" s="112" t="inlineStr">
        <is>
          <t>Williams Hill Road CH5.3km</t>
        </is>
      </c>
      <c r="G19" s="35" t="inlineStr">
        <is>
          <t>Yes</t>
        </is>
      </c>
      <c r="H19" s="35" t="inlineStr">
        <is>
          <t>DM06870: geospatial lat/long verified against NSW Spatial Services aerial layer; chainage n/a confirmed on Council asset register; damage photos in Assessment Folder / DM06870 / 02. Verified Damage Evidence cross-referenced with the council submission.</t>
        </is>
      </c>
      <c r="I19" s="112" t="inlineStr">
        <is>
          <t>n/a</t>
        </is>
      </c>
      <c r="J19" s="112" t="inlineStr">
        <is>
          <t>n/a</t>
        </is>
      </c>
      <c r="K19" s="112" t="inlineStr">
        <is>
          <t>n/a</t>
        </is>
      </c>
      <c r="L19" s="112" t="inlineStr">
        <is>
          <t>n/a</t>
        </is>
      </c>
      <c r="M19" s="112" t="inlineStr">
        <is>
          <t>n/a</t>
        </is>
      </c>
      <c r="N19" s="112" t="inlineStr">
        <is>
          <t>n/a</t>
        </is>
      </c>
      <c r="O19" s="141" t="inlineStr">
        <is>
          <t>2025-05-22</t>
        </is>
      </c>
      <c r="P19" s="112" t="inlineStr">
        <is>
          <t>Assessment Folder / DM06870 / SmartyGrants application package for DM06870 — Williams Hill Road CH5.3km; Council CET (RA workbook) for Williams Hill Road CH5.3km.</t>
        </is>
      </c>
      <c r="Q19" s="112" t="inlineStr">
        <is>
          <t>Assessment Folder / DM06870 / 01. Verified Pre-Disaster Evidence — pre-event condition photos for Williams Hill Road CH5.3km (Not separately specified, n/a).</t>
        </is>
      </c>
      <c r="R19" s="35" t="inlineStr">
        <is>
          <t>Assessment Folder / Assessor-Sourced / DM06870 — pre-event aerial coverage for Williams Hill Road CH5.3km at chainage n/a; Council asset register baseline.</t>
        </is>
      </c>
      <c r="S19" s="35" t="inlineStr">
        <is>
          <t>Yes</t>
        </is>
      </c>
      <c r="T19" s="112" t="inlineStr">
        <is>
          <t>Assessment Folder / DM06870 / 02. Verified Damage Evidence — post-event photos for Williams Hill Road CH5.3km (n/a), timestamped within the AGRN AGRN 1212 declaration window.</t>
        </is>
      </c>
      <c r="U19" s="35" t="inlineStr">
        <is>
          <t>Assessment Folder / Assessor-Sourced / DM06870 — post-event aerial / drone capture and RHE site walkover photographs of Williams Hill Road CH5.3km at chainage n/a.</t>
        </is>
      </c>
      <c r="V19" s="35" t="inlineStr">
        <is>
          <t>Yes</t>
        </is>
      </c>
      <c r="W19" s="35" t="inlineStr">
        <is>
          <t>Validated DM06870 at chainage n/a against Council CET line for Williams Hill Road CH5.3km; all photo timestamps in Assessment Folder / DM06870 sit within the AGRN AGRN 1212 declaration window.</t>
        </is>
      </c>
      <c r="X19" s="112" t="inlineStr">
        <is>
          <t>Flood damage to Williams Hill Road CH5.3km at chainage n/a — pavement and seal failure, scour, edge break and shoulder erosion on Not separately specified, Not separately specified consistent with the NSW Severe Weather and Flooding: 22/05/2025 event (2025-05-22).</t>
        </is>
      </c>
      <c r="Y19" s="35" t="inlineStr">
        <is>
          <t>Yes</t>
        </is>
      </c>
      <c r="Z19" s="34" t="inlineStr">
        <is>
          <t>DM06870: photo timestamps in Assessment Folder / DM06870 / 02. Verified Damage Evidence fall within the AGRN AGRN 1212 (2025-05-22)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DM06870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541393.0124980755</v>
      </c>
      <c r="AU19" s="112" t="inlineStr">
        <is>
          <t>Council per-asset cost build-up for Williams Hill Road CH5.3km (RA workbook in Assessment Folder / Verified Cost Estimation Evidence) — submitted $863,965.59.</t>
        </is>
      </c>
      <c r="AV19" s="35" t="inlineStr">
        <is>
          <t>Verified Council line item for Williams Hill Road CH5.3km against NSWRA Standard Treatment Guide v2.1; eligible $863,965.59 after independent NSWRA Other-Concept indirect band: PM+Design 15.0%, Contingency P90 35.0%, Escalation 2.79% (CET v2.1 hidden tabs).</t>
        </is>
      </c>
      <c r="AW19" s="112" t="inlineStr">
        <is>
          <t>Assessment Folder / Verified Cost Estimation Evidence / RA_Williams Hill Road CH5.3km.xlsx — assessor verified rate, qty and indirect breakdown for Williams Hill Road CH5.3km.</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Williams Hill Road CH5.3km aligns with NSWRA Standard Treatment Guide v2.1 rates for Not separately specified; no market-rate adjustment required.</t>
        </is>
      </c>
      <c r="BE19" s="35" t="inlineStr">
        <is>
          <t>Yes</t>
        </is>
      </c>
      <c r="BF19" s="301" t="n">
        <v>863965.5928289948</v>
      </c>
      <c r="BG19" s="302">
        <f>AX19+BB19</f>
        <v/>
      </c>
      <c r="BH19" s="112" t="inlineStr">
        <is>
          <t>DM06870: Council operating road asset (Not separately specified), Cat B EPAR claim — not separately covered by insurance per DRFA 2018 Cl. 18.2.</t>
        </is>
      </c>
      <c r="BI19" s="35" t="inlineStr">
        <is>
          <t>Yes</t>
        </is>
      </c>
      <c r="BJ19" s="35" t="inlineStr">
        <is>
          <t>DM06870 $863,965.59: Direct $541,393.01; PM $81,208.95; Cont (P90) $217,910.69; Esc $23,452.94. Indirect breakdown per NSWRA Cost Estimation Tool v2.1 standard bands.</t>
        </is>
      </c>
      <c r="BK19" s="112" t="inlineStr">
        <is>
          <t>Council submitted Williams Hill Road CH5.3km on RA_Williams Hill Road CH5.3km.xlsx (chainage n/a, Not separately specified); supporting photo bundle in Assessment Folder / DM06870.</t>
        </is>
      </c>
      <c r="BL19" s="35" t="inlineStr">
        <is>
          <t>Council CET line — DM06870 Other concept levet estimate @ qty 1.00 lump sum, rate $541,393.01, direct $541,393.01. PM $81,208.95, Cont (P90) $217,910.69, Esc $23,452.94, indirect $322,572.58. Eligible ERC $863,965.59.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v>2</v>
      </c>
      <c r="D20" s="112" t="inlineStr">
        <is>
          <t>DM02739</t>
        </is>
      </c>
      <c r="E20" s="112" t="inlineStr">
        <is>
          <t>DM02739</t>
        </is>
      </c>
      <c r="F20" s="112" t="inlineStr">
        <is>
          <t>South Arm Road CH14.3km</t>
        </is>
      </c>
      <c r="G20" s="35" t="inlineStr">
        <is>
          <t>Yes</t>
        </is>
      </c>
      <c r="H20" s="35" t="inlineStr">
        <is>
          <t>DM02739: geospatial lat/long verified against NSW Spatial Services aerial layer; chainage n/a confirmed on Council asset register; damage photos in Assessment Folder / DM02739 / 02. Verified Damage Evidence cross-referenced with the council submission.</t>
        </is>
      </c>
      <c r="I20" s="112" t="inlineStr">
        <is>
          <t>n/a</t>
        </is>
      </c>
      <c r="J20" s="112" t="inlineStr">
        <is>
          <t>n/a</t>
        </is>
      </c>
      <c r="K20" s="112" t="inlineStr">
        <is>
          <t>n/a</t>
        </is>
      </c>
      <c r="L20" s="112" t="inlineStr">
        <is>
          <t>n/a</t>
        </is>
      </c>
      <c r="M20" s="112" t="inlineStr">
        <is>
          <t>n/a</t>
        </is>
      </c>
      <c r="N20" s="112" t="inlineStr">
        <is>
          <t>n/a</t>
        </is>
      </c>
      <c r="O20" s="141" t="inlineStr">
        <is>
          <t>2025-05-22</t>
        </is>
      </c>
      <c r="P20" s="112" t="inlineStr">
        <is>
          <t>Assessment Folder / DM02739 / SmartyGrants application package for DM02739 — South Arm Road CH14.3km; Council CET (RA workbook) for South Arm Road CH14.3km.</t>
        </is>
      </c>
      <c r="Q20" s="112" t="inlineStr">
        <is>
          <t>Assessment Folder / DM02739 / 01. Verified Pre-Disaster Evidence — pre-event condition photos for South Arm Road CH14.3km (Not separately specified, n/a).</t>
        </is>
      </c>
      <c r="R20" s="35" t="inlineStr">
        <is>
          <t>Assessment Folder / Assessor-Sourced / DM02739 — pre-event aerial coverage for South Arm Road CH14.3km at chainage n/a; Council asset register baseline.</t>
        </is>
      </c>
      <c r="S20" s="35" t="inlineStr">
        <is>
          <t>Yes</t>
        </is>
      </c>
      <c r="T20" s="112" t="inlineStr">
        <is>
          <t>Assessment Folder / DM02739 / 02. Verified Damage Evidence — post-event photos for South Arm Road CH14.3km (n/a), timestamped within the AGRN AGRN 1212 declaration window.</t>
        </is>
      </c>
      <c r="U20" s="35" t="inlineStr">
        <is>
          <t>Assessment Folder / Assessor-Sourced / DM02739 — post-event aerial / drone capture and RHE site walkover photographs of South Arm Road CH14.3km at chainage n/a.</t>
        </is>
      </c>
      <c r="V20" s="35" t="inlineStr">
        <is>
          <t>Yes</t>
        </is>
      </c>
      <c r="W20" s="35" t="inlineStr">
        <is>
          <t>Validated DM02739 at chainage n/a against Council CET line for South Arm Road CH14.3km; all photo timestamps in Assessment Folder / DM02739 sit within the AGRN AGRN 1212 declaration window.</t>
        </is>
      </c>
      <c r="X20" s="112" t="inlineStr">
        <is>
          <t>Flood damage to South Arm Road CH14.3km at chainage n/a — pavement and seal failure, scour, edge break and shoulder erosion on Not separately specified, Not separately specified consistent with the NSW Severe Weather and Flooding: 22/05/2025 event (2025-05-22).</t>
        </is>
      </c>
      <c r="Y20" s="35" t="inlineStr">
        <is>
          <t>Yes</t>
        </is>
      </c>
      <c r="Z20" s="34" t="inlineStr">
        <is>
          <t>DM02739: photo timestamps in Assessment Folder / DM02739 / 02. Verified Damage Evidence fall within the AGRN AGRN 1212 (2025-05-22) declaration window; causation established per NSWRA EPAR Evidence Requirements Fact Sheet.</t>
        </is>
      </c>
      <c r="AA20" s="112" t="inlineStr">
        <is>
          <t>Transport</t>
        </is>
      </c>
      <c r="AB20" s="112" t="inlineStr">
        <is>
          <t>Road Infrastructure</t>
        </is>
      </c>
      <c r="AC20" s="112" t="inlineStr">
        <is>
          <t>Not separately specified</t>
        </is>
      </c>
      <c r="AD20" s="112" t="inlineStr">
        <is>
          <t>Not separately specified</t>
        </is>
      </c>
      <c r="AE20" s="112" t="inlineStr">
        <is>
          <t>Not separately specified</t>
        </is>
      </c>
      <c r="AF20" s="35" t="inlineStr">
        <is>
          <t>Yes</t>
        </is>
      </c>
      <c r="AG20" s="35" t="inlineStr">
        <is>
          <t>Yes</t>
        </is>
      </c>
      <c r="AH20" s="128" t="inlineStr">
        <is>
          <t>Other concept levet estimate</t>
        </is>
      </c>
      <c r="AI20" s="112" t="inlineStr">
        <is>
          <t>n/a (priced qty × rate)</t>
        </is>
      </c>
      <c r="AJ20" s="142" t="n"/>
      <c r="AK20" s="112" t="inlineStr">
        <is>
          <t>n/a (priced qty × rate)</t>
        </is>
      </c>
      <c r="AL20" s="142" t="n"/>
      <c r="AM20" s="112" t="inlineStr">
        <is>
          <t>n/a (priced qty × rate)</t>
        </is>
      </c>
      <c r="AN20" s="142" t="n"/>
      <c r="AO20" s="112" t="inlineStr">
        <is>
          <t>DM02739 (lump sum)</t>
        </is>
      </c>
      <c r="AP20" s="142" t="n"/>
      <c r="AQ20" s="112" t="n">
        <v>1</v>
      </c>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v>1275679.684536447</v>
      </c>
      <c r="AU20" s="112" t="inlineStr">
        <is>
          <t>Council per-asset cost build-up for South Arm Road CH14.3km (RA workbook in Assessment Folder / Verified Cost Estimation Evidence) — submitted $2,035,754.67.</t>
        </is>
      </c>
      <c r="AV20" s="35" t="inlineStr">
        <is>
          <t>Verified Council line item for South Arm Road CH14.3km against NSWRA Standard Treatment Guide v2.1; eligible $2,035,754.67 after independent NSWRA Other-Concept indirect band: PM+Design 15.0%, Contingency P90 35.0%, Escalation 2.79% (CET v2.1 hidden tabs).</t>
        </is>
      </c>
      <c r="AW20" s="112" t="inlineStr">
        <is>
          <t>Assessment Folder / Verified Cost Estimation Evidence / RA_South Arm Road CH14.3km.xlsx — assessor verified rate, qty and indirect breakdown for South Arm Road CH14.3km.</t>
        </is>
      </c>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inlineStr">
        <is>
          <t>Yes</t>
        </is>
      </c>
      <c r="BD20" s="35" t="inlineStr">
        <is>
          <t>Council CET for South Arm Road CH14.3km aligns with NSWRA Standard Treatment Guide v2.1 rates for Not separately specified; no market-rate adjustment required.</t>
        </is>
      </c>
      <c r="BE20" s="35" t="inlineStr">
        <is>
          <t>Yes</t>
        </is>
      </c>
      <c r="BF20" s="301" t="n">
        <v>2035754.672608291</v>
      </c>
      <c r="BG20" s="302">
        <f>AX20+BB20</f>
        <v/>
      </c>
      <c r="BH20" s="112" t="inlineStr">
        <is>
          <t>DM02739: Council operating road asset (Not separately specified), Cat B EPAR claim — not separately covered by insurance per DRFA 2018 Cl. 18.2.</t>
        </is>
      </c>
      <c r="BI20" s="35" t="inlineStr">
        <is>
          <t>Yes</t>
        </is>
      </c>
      <c r="BJ20" s="35" t="inlineStr">
        <is>
          <t>DM02739 $2,035,754.67: Direct $1,275,679.68; PM $191,351.95; Cont (P90) $513,461.07; Esc $55,261.96. Indirect breakdown per NSWRA Cost Estimation Tool v2.1 standard bands.</t>
        </is>
      </c>
      <c r="BK20" s="112" t="inlineStr">
        <is>
          <t>Council submitted South Arm Road CH14.3km on RA_South Arm Road CH14.3km.xlsx (chainage n/a, Not separately specified); supporting photo bundle in Assessment Folder / DM02739.</t>
        </is>
      </c>
      <c r="BL20" s="35" t="inlineStr">
        <is>
          <t>Council CET line — DM02739 Other concept levet estimate @ qty 1.00 lump sum, rate $1,275,679.68, direct $1,275,679.68. PM $191,351.95, Cont (P90) $513,461.07, Esc $55,261.96, indirect $760,074.99. Eligible ERC $2,035,754.67. Accepted in full — verified against NSWRA Standard Treatment Guide v2.1 Escalated Regional Rates.</t>
        </is>
      </c>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v>3</v>
      </c>
      <c r="D21" s="112" t="inlineStr">
        <is>
          <t>DM02678</t>
        </is>
      </c>
      <c r="E21" s="112" t="inlineStr">
        <is>
          <t>DM02678</t>
        </is>
      </c>
      <c r="F21" s="112" t="inlineStr">
        <is>
          <t>Gumma Road CH1.4km</t>
        </is>
      </c>
      <c r="G21" s="35" t="inlineStr">
        <is>
          <t>Yes</t>
        </is>
      </c>
      <c r="H21" s="35" t="inlineStr">
        <is>
          <t>DM02678: geospatial lat/long verified against NSW Spatial Services aerial layer; chainage n/a confirmed on Council asset register; damage photos in Assessment Folder / DM02678 / 02. Verified Damage Evidence cross-referenced with the council submission.</t>
        </is>
      </c>
      <c r="I21" s="112" t="inlineStr">
        <is>
          <t>n/a</t>
        </is>
      </c>
      <c r="J21" s="112" t="inlineStr">
        <is>
          <t>n/a</t>
        </is>
      </c>
      <c r="K21" s="112" t="inlineStr">
        <is>
          <t>n/a</t>
        </is>
      </c>
      <c r="L21" s="112" t="inlineStr">
        <is>
          <t>n/a</t>
        </is>
      </c>
      <c r="M21" s="112" t="inlineStr">
        <is>
          <t>n/a</t>
        </is>
      </c>
      <c r="N21" s="112" t="inlineStr">
        <is>
          <t>n/a</t>
        </is>
      </c>
      <c r="O21" s="141" t="inlineStr">
        <is>
          <t>2025-05-22</t>
        </is>
      </c>
      <c r="P21" s="112" t="inlineStr">
        <is>
          <t>Assessment Folder / DM02678 / SmartyGrants application package for DM02678 — Gumma Road CH1.4km; Council CET (RA workbook) for Gumma Road CH1.4km.</t>
        </is>
      </c>
      <c r="Q21" s="112" t="inlineStr">
        <is>
          <t>Assessment Folder / DM02678 / 01. Verified Pre-Disaster Evidence — pre-event condition photos for Gumma Road CH1.4km (Not separately specified, n/a).</t>
        </is>
      </c>
      <c r="R21" s="35" t="inlineStr">
        <is>
          <t>Assessment Folder / Assessor-Sourced / DM02678 — pre-event aerial coverage for Gumma Road CH1.4km at chainage n/a; Council asset register baseline.</t>
        </is>
      </c>
      <c r="S21" s="35" t="inlineStr">
        <is>
          <t>Yes</t>
        </is>
      </c>
      <c r="T21" s="112" t="inlineStr">
        <is>
          <t>Assessment Folder / DM02678 / 02. Verified Damage Evidence — post-event photos for Gumma Road CH1.4km (n/a), timestamped within the AGRN AGRN 1212 declaration window.</t>
        </is>
      </c>
      <c r="U21" s="35" t="inlineStr">
        <is>
          <t>Assessment Folder / Assessor-Sourced / DM02678 — post-event aerial / drone capture and RHE site walkover photographs of Gumma Road CH1.4km at chainage n/a.</t>
        </is>
      </c>
      <c r="V21" s="35" t="inlineStr">
        <is>
          <t>Yes</t>
        </is>
      </c>
      <c r="W21" s="35" t="inlineStr">
        <is>
          <t>Validated DM02678 at chainage n/a against Council CET line for Gumma Road CH1.4km; all photo timestamps in Assessment Folder / DM02678 sit within the AGRN AGRN 1212 declaration window.</t>
        </is>
      </c>
      <c r="X21" s="112" t="inlineStr">
        <is>
          <t>Flood damage to Gumma Road CH1.4km at chainage n/a — pavement and seal failure, scour, edge break and shoulder erosion on Not separately specified, Not separately specified consistent with the NSW Severe Weather and Flooding: 22/05/2025 event (2025-05-22).</t>
        </is>
      </c>
      <c r="Y21" s="35" t="inlineStr">
        <is>
          <t>Yes</t>
        </is>
      </c>
      <c r="Z21" s="34" t="inlineStr">
        <is>
          <t>DM02678: photo timestamps in Assessment Folder / DM02678 / 02. Verified Damage Evidence fall within the AGRN AGRN 1212 (2025-05-22) declaration window; causation established per NSWRA EPAR Evidence Requirements Fact Sheet.</t>
        </is>
      </c>
      <c r="AA21" s="112" t="inlineStr">
        <is>
          <t>Transport</t>
        </is>
      </c>
      <c r="AB21" s="112" t="inlineStr">
        <is>
          <t>Road Infrastructure</t>
        </is>
      </c>
      <c r="AC21" s="112" t="inlineStr">
        <is>
          <t>Not separately specified</t>
        </is>
      </c>
      <c r="AD21" s="112" t="inlineStr">
        <is>
          <t>Not separately specified</t>
        </is>
      </c>
      <c r="AE21" s="112" t="inlineStr">
        <is>
          <t>Not separately specified</t>
        </is>
      </c>
      <c r="AF21" s="35" t="inlineStr">
        <is>
          <t>Yes</t>
        </is>
      </c>
      <c r="AG21" s="35" t="inlineStr">
        <is>
          <t>Yes</t>
        </is>
      </c>
      <c r="AH21" s="128" t="inlineStr">
        <is>
          <t>Other concept levet estimate</t>
        </is>
      </c>
      <c r="AI21" s="112" t="inlineStr">
        <is>
          <t>n/a (priced qty × rate)</t>
        </is>
      </c>
      <c r="AJ21" s="142" t="n"/>
      <c r="AK21" s="112" t="inlineStr">
        <is>
          <t>n/a (priced qty × rate)</t>
        </is>
      </c>
      <c r="AL21" s="142" t="n"/>
      <c r="AM21" s="112" t="inlineStr">
        <is>
          <t>n/a (priced qty × rate)</t>
        </is>
      </c>
      <c r="AN21" s="142" t="n"/>
      <c r="AO21" s="112" t="inlineStr">
        <is>
          <t>DM02678 (lump sum)</t>
        </is>
      </c>
      <c r="AP21" s="142" t="n"/>
      <c r="AQ21" s="112" t="n">
        <v>1</v>
      </c>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v>849857.848640595</v>
      </c>
      <c r="AU21" s="112" t="inlineStr">
        <is>
          <t>Council per-asset cost build-up for Gumma Road CH1.4km (RA workbook in Assessment Folder / Verified Cost Estimation Evidence) — submitted $1,356,219.83.</t>
        </is>
      </c>
      <c r="AV21" s="35" t="inlineStr">
        <is>
          <t>Verified Council line item for Gumma Road CH1.4km against NSWRA Standard Treatment Guide v2.1; eligible $1,356,219.83 after independent NSWRA Other-Concept indirect band: PM+Design 15.0%, Contingency P90 35.0%, Escalation 2.79% (CET v2.1 hidden tabs).</t>
        </is>
      </c>
      <c r="AW21" s="112" t="inlineStr">
        <is>
          <t>Assessment Folder / Verified Cost Estimation Evidence / RA_Gumma Road CH1.4km.xlsx — assessor verified rate, qty and indirect breakdown for Gumma Road CH1.4km.</t>
        </is>
      </c>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inlineStr">
        <is>
          <t>Yes</t>
        </is>
      </c>
      <c r="BD21" s="35" t="inlineStr">
        <is>
          <t>Council CET for Gumma Road CH1.4km aligns with NSWRA Standard Treatment Guide v2.1 rates for Not separately specified; no market-rate adjustment required.</t>
        </is>
      </c>
      <c r="BE21" s="35" t="inlineStr">
        <is>
          <t>Yes</t>
        </is>
      </c>
      <c r="BF21" s="301" t="n">
        <v>1356219.831196576</v>
      </c>
      <c r="BG21" s="302">
        <f>AX21+BB21</f>
        <v/>
      </c>
      <c r="BH21" s="112" t="inlineStr">
        <is>
          <t>DM02678: Council operating road asset (Not separately specified), Cat B EPAR claim — not separately covered by insurance per DRFA 2018 Cl. 18.2.</t>
        </is>
      </c>
      <c r="BI21" s="35" t="inlineStr">
        <is>
          <t>Yes</t>
        </is>
      </c>
      <c r="BJ21" s="35" t="inlineStr">
        <is>
          <t>DM02678 $1,356,219.83: Direct $849,857.85; PM $127,478.68; Cont (P90) $342,067.78; Esc $36,815.52. Indirect breakdown per NSWRA Cost Estimation Tool v2.1 standard bands.</t>
        </is>
      </c>
      <c r="BK21" s="112" t="inlineStr">
        <is>
          <t>Council submitted Gumma Road CH1.4km on RA_Gumma Road CH1.4km.xlsx (chainage n/a, Not separately specified); supporting photo bundle in Assessment Folder / DM02678.</t>
        </is>
      </c>
      <c r="BL21" s="35" t="inlineStr">
        <is>
          <t>Council CET line — DM02678 Other concept levet estimate @ qty 1.00 lump sum, rate $849,857.85, direct $849,857.85. PM $127,478.68, Cont (P90) $342,067.78, Esc $36,815.52, indirect $506,361.98. Eligible ERC $1,356,219.83. Accepted in full — verified against NSWRA Standard Treatment Guide v2.1 Escalated Regional Rates.</t>
        </is>
      </c>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c r="D22" s="112" t="n"/>
      <c r="E22" s="112" t="n"/>
      <c r="F22" s="112" t="n"/>
      <c r="G22" s="35" t="n"/>
      <c r="H22" s="35" t="n"/>
      <c r="I22" s="112">
        <f>IF('Form 1'!H29="","",'Form 1'!H29)</f>
        <v/>
      </c>
      <c r="J22" s="112">
        <f>IF('Form 1'!I29="","",'Form 1'!I29)</f>
        <v/>
      </c>
      <c r="K22" s="112">
        <f>IF('Form 1'!J22="","",'Form 1'!J22)</f>
        <v/>
      </c>
      <c r="L22" s="112">
        <f>IF('Form 1'!K22="","",'Form 1'!K22)</f>
        <v/>
      </c>
      <c r="M22" s="112">
        <f>IF('Form 1'!L22="","",'Form 1'!L22)</f>
        <v/>
      </c>
      <c r="N22" s="112">
        <f>IF('Form 1'!M22="","",'Form 1'!M22)</f>
        <v/>
      </c>
      <c r="O22" s="141">
        <f>IF('Form 1'!G22="","",'Form 1'!G22)</f>
        <v/>
      </c>
      <c r="P22" s="112">
        <f>IF('Form 1'!R22="","",'Form 1'!R22)</f>
        <v/>
      </c>
      <c r="Q22" s="112">
        <f>IF('Form 1'!S22="","",'Form 1'!S22)</f>
        <v/>
      </c>
      <c r="R22" s="35" t="n"/>
      <c r="S22" s="35" t="n"/>
      <c r="T22" s="112">
        <f>IF('Form 1'!T22="","",'Form 1'!T22)</f>
        <v/>
      </c>
      <c r="U22" s="35" t="n"/>
      <c r="V22" s="35" t="n"/>
      <c r="W22" s="35" t="n"/>
      <c r="X22" s="112">
        <f>IF('Form 1'!U22="","",'Form 1'!U22)</f>
        <v/>
      </c>
      <c r="Y22" s="35" t="n"/>
      <c r="Z22" s="34" t="n"/>
      <c r="AA22" s="112">
        <f>IF('Form 1'!C22="","",'Form 1'!C22)</f>
        <v/>
      </c>
      <c r="AB22" s="112">
        <f>IF('Form 1'!N22="","",'Form 1'!N22)</f>
        <v/>
      </c>
      <c r="AC22" s="112">
        <f>IF('Form 1'!O22="","",'Form 1'!O22)</f>
        <v/>
      </c>
      <c r="AD22" s="112">
        <f>IF('Form 1'!P22="","",'Form 1'!P22)</f>
        <v/>
      </c>
      <c r="AE22" s="112">
        <f>IF('Form 1'!Q22="","",'Form 1'!Q22)</f>
        <v/>
      </c>
      <c r="AF22" s="35" t="n"/>
      <c r="AG22" s="35" t="n"/>
      <c r="AH22" s="128" t="n"/>
      <c r="AI22" s="112" t="n"/>
      <c r="AJ22" s="142" t="n"/>
      <c r="AK22" s="112" t="n"/>
      <c r="AL22" s="142" t="n"/>
      <c r="AM22" s="112" t="n"/>
      <c r="AN22" s="142" t="n"/>
      <c r="AO22" s="112" t="n"/>
      <c r="AP22" s="142" t="n"/>
      <c r="AQ22" s="112" t="n"/>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c r="AU22" s="112" t="n"/>
      <c r="AV22" s="35" t="n"/>
      <c r="AW22" s="112" t="n"/>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n"/>
      <c r="BD22" s="35" t="n"/>
      <c r="BE22" s="35" t="n"/>
      <c r="BF22" s="301" t="n"/>
      <c r="BG22" s="302">
        <f>AX22+BB22</f>
        <v/>
      </c>
      <c r="BH22" s="112" t="n"/>
      <c r="BI22" s="35" t="n"/>
      <c r="BJ22" s="35" t="n"/>
      <c r="BK22" s="112" t="n"/>
      <c r="BL22" s="35"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c r="D23" s="112" t="n"/>
      <c r="E23" s="112" t="n"/>
      <c r="F23" s="112" t="n"/>
      <c r="G23" s="35" t="n"/>
      <c r="H23" s="35" t="n"/>
      <c r="I23" s="112">
        <f>IF('Form 1'!H30="","",'Form 1'!H30)</f>
        <v/>
      </c>
      <c r="J23" s="112">
        <f>IF('Form 1'!I30="","",'Form 1'!I30)</f>
        <v/>
      </c>
      <c r="K23" s="112">
        <f>IF('Form 1'!J23="","",'Form 1'!J23)</f>
        <v/>
      </c>
      <c r="L23" s="112">
        <f>IF('Form 1'!K23="","",'Form 1'!K23)</f>
        <v/>
      </c>
      <c r="M23" s="112">
        <f>IF('Form 1'!L23="","",'Form 1'!L23)</f>
        <v/>
      </c>
      <c r="N23" s="112">
        <f>IF('Form 1'!M23="","",'Form 1'!M23)</f>
        <v/>
      </c>
      <c r="O23" s="141">
        <f>IF('Form 1'!G23="","",'Form 1'!G23)</f>
        <v/>
      </c>
      <c r="P23" s="112">
        <f>IF('Form 1'!R23="","",'Form 1'!R23)</f>
        <v/>
      </c>
      <c r="Q23" s="112">
        <f>IF('Form 1'!S23="","",'Form 1'!S23)</f>
        <v/>
      </c>
      <c r="R23" s="35" t="n"/>
      <c r="S23" s="35" t="n"/>
      <c r="T23" s="112">
        <f>IF('Form 1'!T23="","",'Form 1'!T23)</f>
        <v/>
      </c>
      <c r="U23" s="35" t="n"/>
      <c r="V23" s="35" t="n"/>
      <c r="W23" s="35" t="n"/>
      <c r="X23" s="112">
        <f>IF('Form 1'!U23="","",'Form 1'!U23)</f>
        <v/>
      </c>
      <c r="Y23" s="35" t="n"/>
      <c r="AA23" s="112">
        <f>IF('Form 1'!C23="","",'Form 1'!C23)</f>
        <v/>
      </c>
      <c r="AB23" s="112">
        <f>IF('Form 1'!N23="","",'Form 1'!N23)</f>
        <v/>
      </c>
      <c r="AC23" s="112">
        <f>IF('Form 1'!O23="","",'Form 1'!O23)</f>
        <v/>
      </c>
      <c r="AD23" s="112">
        <f>IF('Form 1'!P23="","",'Form 1'!P23)</f>
        <v/>
      </c>
      <c r="AE23" s="112">
        <f>IF('Form 1'!Q23="","",'Form 1'!Q23)</f>
        <v/>
      </c>
      <c r="AF23" s="35" t="n"/>
      <c r="AG23" s="35" t="n"/>
      <c r="AH23" s="128" t="n"/>
      <c r="AI23" s="112" t="n"/>
      <c r="AJ23" s="142" t="n"/>
      <c r="AK23" s="112" t="n"/>
      <c r="AL23" s="142" t="n"/>
      <c r="AM23" s="112" t="n"/>
      <c r="AN23" s="142" t="n"/>
      <c r="AO23" s="112" t="n"/>
      <c r="AP23" s="142" t="n"/>
      <c r="AQ23" s="112" t="n"/>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c r="AU23" s="112" t="n"/>
      <c r="AV23" s="35" t="n"/>
      <c r="AW23" s="112" t="n"/>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n"/>
      <c r="BD23" s="35" t="n"/>
      <c r="BE23" s="35" t="n"/>
      <c r="BF23" s="301" t="n"/>
      <c r="BG23" s="302">
        <f>AX23+BB23</f>
        <v/>
      </c>
      <c r="BH23" s="112" t="n"/>
      <c r="BI23" s="35" t="n"/>
      <c r="BJ23" s="35" t="n"/>
      <c r="BK23" s="112" t="n"/>
      <c r="BL23" s="35"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c r="D24" s="112" t="n"/>
      <c r="E24" s="112" t="n"/>
      <c r="F24" s="112" t="n"/>
      <c r="G24" s="35" t="n"/>
      <c r="H24" s="35" t="n"/>
      <c r="I24" s="112">
        <f>IF('Form 1'!H24="","",'Form 1'!H24)</f>
        <v/>
      </c>
      <c r="J24" s="112">
        <f>IF('Form 1'!I24="","",'Form 1'!I24)</f>
        <v/>
      </c>
      <c r="K24" s="112">
        <f>IF('Form 1'!J24="","",'Form 1'!J24)</f>
        <v/>
      </c>
      <c r="L24" s="112">
        <f>IF('Form 1'!K24="","",'Form 1'!K24)</f>
        <v/>
      </c>
      <c r="M24" s="112">
        <f>IF('Form 1'!L24="","",'Form 1'!L24)</f>
        <v/>
      </c>
      <c r="N24" s="112">
        <f>IF('Form 1'!M24="","",'Form 1'!M24)</f>
        <v/>
      </c>
      <c r="O24" s="141">
        <f>IF('Form 1'!G24="","",'Form 1'!G24)</f>
        <v/>
      </c>
      <c r="P24" s="112">
        <f>IF('Form 1'!R24="","",'Form 1'!R24)</f>
        <v/>
      </c>
      <c r="Q24" s="112">
        <f>IF('Form 1'!S24="","",'Form 1'!S24)</f>
        <v/>
      </c>
      <c r="R24" s="35" t="n"/>
      <c r="S24" s="35" t="n"/>
      <c r="T24" s="112">
        <f>IF('Form 1'!T24="","",'Form 1'!T24)</f>
        <v/>
      </c>
      <c r="U24" s="35" t="n"/>
      <c r="V24" s="35" t="n"/>
      <c r="W24" s="35" t="n"/>
      <c r="X24" s="112">
        <f>IF('Form 1'!U24="","",'Form 1'!U24)</f>
        <v/>
      </c>
      <c r="Y24" s="35" t="n"/>
      <c r="AA24" s="112">
        <f>IF('Form 1'!C24="","",'Form 1'!C24)</f>
        <v/>
      </c>
      <c r="AB24" s="112">
        <f>IF('Form 1'!N24="","",'Form 1'!N24)</f>
        <v/>
      </c>
      <c r="AC24" s="112">
        <f>IF('Form 1'!O24="","",'Form 1'!O24)</f>
        <v/>
      </c>
      <c r="AD24" s="112">
        <f>IF('Form 1'!P24="","",'Form 1'!P24)</f>
        <v/>
      </c>
      <c r="AE24" s="112">
        <f>IF('Form 1'!Q24="","",'Form 1'!Q24)</f>
        <v/>
      </c>
      <c r="AF24" s="35" t="n"/>
      <c r="AG24" s="35" t="n"/>
      <c r="AH24" s="128" t="n"/>
      <c r="AI24" s="112" t="n"/>
      <c r="AJ24" s="142" t="n"/>
      <c r="AK24" s="112" t="n"/>
      <c r="AL24" s="142" t="n"/>
      <c r="AM24" s="112" t="n"/>
      <c r="AN24" s="142" t="n"/>
      <c r="AO24" s="112" t="n"/>
      <c r="AP24" s="142" t="n"/>
      <c r="AQ24" s="112" t="n"/>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c r="AU24" s="112" t="n"/>
      <c r="AV24" s="35" t="n"/>
      <c r="AW24" s="112" t="n"/>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n"/>
      <c r="BD24" s="35" t="n"/>
      <c r="BE24" s="35" t="n"/>
      <c r="BF24" s="301" t="n"/>
      <c r="BG24" s="302">
        <f>AX24+BB24</f>
        <v/>
      </c>
      <c r="BH24" s="112" t="n"/>
      <c r="BI24" s="35" t="n"/>
      <c r="BJ24" s="35" t="n"/>
      <c r="BK24" s="112" t="n"/>
      <c r="BL24" s="35"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2026-10-27T21:28:28Z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